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A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<sst xmlns="http://schemas.openxmlformats.org/spreadsheetml/2006/main" count="27" uniqueCount="23">
  <si>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FONDO ART. 80 CCNL 21/05/2018 " CONDIZIONI DI LAVORO E INCARICHI"</t>
  </si>
  <si>
    <t>Descrizione Indennità</t>
  </si>
  <si>
    <t>importo unitario annuo</t>
  </si>
  <si>
    <t>numero personale previsto in dotazione organica al 31/12/2018 ai sensi della Deliberazione numero 4/2018</t>
  </si>
  <si>
    <t>Totale annuo corrispondente</t>
  </si>
  <si>
    <t>Indennità Professionale Comune Cat. C</t>
  </si>
  <si>
    <t>Indennità Professionale Comune Cat. D</t>
  </si>
  <si>
    <t>Indennità Professionale Comune Cat. Ds</t>
  </si>
  <si>
    <t>Incremento Art. 80 comma 3 lettera a del CCNL 21/05/2018 (€ 91,00 per 2 unità in servizio al 31/12/2015)</t>
  </si>
  <si>
    <t>Totale impegno annuo a dotazione organica completa cosi come indicato nella Delibera 4/2018</t>
  </si>
  <si>
    <t>FONDO ART. 81 CCNL 21/05/2018 " PREMIALITA' E FASCE"</t>
  </si>
  <si>
    <t>Costo Fascia retributiva superiore</t>
  </si>
  <si>
    <t>Fascia Retributiva C</t>
  </si>
  <si>
    <t>Costo Totale Mensile</t>
  </si>
  <si>
    <t>Costo Totale Annuale</t>
  </si>
  <si>
    <t>Produttività</t>
  </si>
  <si>
    <t>importo corrisposto annuo</t>
  </si>
  <si>
    <t>Categoria C Collettiva</t>
  </si>
  <si>
    <t>Categoria C Individuale</t>
  </si>
  <si>
    <t>Categoria D Collettiva</t>
  </si>
  <si>
    <t>Categoria D Individuale</t>
  </si>
  <si>
    <t>Categoria Ds Collettiva</t>
  </si>
  <si>
    <t>ALLEGATO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</si>
</sst>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20" applyAlignment="1">
      <alignment wrapText="1"/>
      <protection/>
    </xf>
    <xf numFmtId="164" fontId="1" fillId="2" borderId="1" xfId="20" applyFont="1" applyFill="1" applyBorder="1" applyAlignment="1">
      <alignment horizontal="center" wrapText="1"/>
      <protection/>
    </xf>
    <xf numFmtId="164" fontId="0" fillId="2" borderId="2" xfId="20" applyFont="1" applyFill="1" applyBorder="1" applyAlignment="1">
      <alignment wrapText="1"/>
      <protection/>
    </xf>
    <xf numFmtId="165" fontId="0" fillId="2" borderId="2" xfId="17" applyFont="1" applyFill="1" applyBorder="1" applyAlignment="1" applyProtection="1">
      <alignment wrapText="1"/>
      <protection/>
    </xf>
    <xf numFmtId="164" fontId="0" fillId="2" borderId="2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center" wrapText="1"/>
      <protection/>
    </xf>
    <xf numFmtId="165" fontId="1" fillId="2" borderId="2" xfId="17" applyFont="1" applyFill="1" applyBorder="1" applyAlignment="1" applyProtection="1">
      <alignment wrapText="1"/>
      <protection/>
    </xf>
    <xf numFmtId="164" fontId="1" fillId="0" borderId="0" xfId="20" applyFont="1" applyAlignment="1">
      <alignment wrapText="1"/>
      <protection/>
    </xf>
    <xf numFmtId="164" fontId="0" fillId="2" borderId="0" xfId="20" applyFill="1" applyBorder="1" applyAlignment="1">
      <alignment wrapText="1"/>
      <protection/>
    </xf>
    <xf numFmtId="165" fontId="0" fillId="2" borderId="0" xfId="17" applyFont="1" applyFill="1" applyBorder="1" applyAlignment="1" applyProtection="1">
      <alignment wrapText="1"/>
      <protection/>
    </xf>
    <xf numFmtId="164" fontId="0" fillId="2" borderId="2" xfId="20" applyFont="1" applyFill="1" applyBorder="1" applyAlignment="1">
      <alignment horizontal="center" wrapText="1"/>
      <protection/>
    </xf>
    <xf numFmtId="164" fontId="2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7" zoomScaleNormal="77" workbookViewId="0" topLeftCell="A7">
      <selection activeCell="B23" sqref="B23"/>
    </sheetView>
  </sheetViews>
  <sheetFormatPr defaultColWidth="9.140625" defaultRowHeight="12.75"/>
  <cols>
    <col min="1" max="1" width="36.8515625" style="1" customWidth="1"/>
    <col min="2" max="2" width="39.140625" style="1" customWidth="1"/>
    <col min="3" max="3" width="33.57421875" style="1" customWidth="1"/>
    <col min="4" max="4" width="21.57421875" style="1" customWidth="1"/>
    <col min="5" max="16384" width="8.421875" style="1" customWidth="1"/>
  </cols>
  <sheetData>
    <row r="1" spans="1:4" ht="29.25" customHeight="1">
      <c r="A1" s="2" t="s">
        <v>0</v>
      </c>
      <c r="B1" s="2"/>
      <c r="C1" s="2"/>
      <c r="D1" s="2"/>
    </row>
    <row r="2" spans="1:4" ht="46.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15">
      <c r="A3" s="3" t="s">
        <v>5</v>
      </c>
      <c r="B3" s="3">
        <v>71.53</v>
      </c>
      <c r="C3" s="3">
        <v>4</v>
      </c>
      <c r="D3" s="4">
        <f aca="true" t="shared" si="0" ref="D3:D5">(B3*C3)*13</f>
        <v>3719.56</v>
      </c>
    </row>
    <row r="4" spans="1:4" ht="15">
      <c r="A4" s="3" t="s">
        <v>6</v>
      </c>
      <c r="B4" s="3">
        <v>71.53</v>
      </c>
      <c r="C4" s="3">
        <v>15</v>
      </c>
      <c r="D4" s="4">
        <f t="shared" si="0"/>
        <v>13948.35</v>
      </c>
    </row>
    <row r="5" spans="1:4" ht="15">
      <c r="A5" s="3" t="s">
        <v>7</v>
      </c>
      <c r="B5" s="3">
        <v>71.53</v>
      </c>
      <c r="C5" s="3">
        <v>5.75</v>
      </c>
      <c r="D5" s="4">
        <f t="shared" si="0"/>
        <v>5346.8675</v>
      </c>
    </row>
    <row r="6" spans="1:4" ht="25.5" customHeight="1">
      <c r="A6" s="5" t="s">
        <v>8</v>
      </c>
      <c r="B6" s="5"/>
      <c r="C6" s="5"/>
      <c r="D6" s="4">
        <v>182</v>
      </c>
    </row>
    <row r="7" spans="1:4" s="8" customFormat="1" ht="24" customHeight="1">
      <c r="A7" s="6" t="s">
        <v>9</v>
      </c>
      <c r="B7" s="6"/>
      <c r="C7" s="6"/>
      <c r="D7" s="7">
        <f>SUM(D3:D6)</f>
        <v>23196.7775</v>
      </c>
    </row>
    <row r="8" spans="1:4" ht="14.25">
      <c r="A8" s="9"/>
      <c r="B8" s="9"/>
      <c r="C8" s="9"/>
      <c r="D8" s="10"/>
    </row>
    <row r="9" spans="1:4" ht="14.25">
      <c r="A9" s="9"/>
      <c r="B9" s="9"/>
      <c r="C9" s="9"/>
      <c r="D9" s="10"/>
    </row>
    <row r="10" spans="1:4" ht="14.25">
      <c r="A10" s="9"/>
      <c r="B10" s="9"/>
      <c r="C10" s="9"/>
      <c r="D10" s="10"/>
    </row>
    <row r="11" spans="1:4" ht="23.25" customHeight="1">
      <c r="A11" s="2" t="s">
        <v>10</v>
      </c>
      <c r="B11" s="2"/>
      <c r="C11" s="2"/>
      <c r="D11" s="2"/>
    </row>
    <row r="12" spans="1:4" ht="15" customHeight="1">
      <c r="A12" s="11" t="s">
        <v>11</v>
      </c>
      <c r="B12" s="11"/>
      <c r="C12" s="11"/>
      <c r="D12" s="11"/>
    </row>
    <row r="13" spans="1:4" ht="15" customHeight="1">
      <c r="A13" s="11" t="s">
        <v>12</v>
      </c>
      <c r="B13" s="11"/>
      <c r="C13" s="3" t="s">
        <v>13</v>
      </c>
      <c r="D13" s="3" t="s">
        <v>14</v>
      </c>
    </row>
    <row r="14" spans="1:4" ht="13.5" customHeight="1">
      <c r="A14" s="11"/>
      <c r="B14" s="11"/>
      <c r="C14" s="3">
        <f>277.29+40.43</f>
        <v>317.72</v>
      </c>
      <c r="D14" s="4">
        <f>C14*13</f>
        <v>4130.360000000001</v>
      </c>
    </row>
    <row r="15" spans="1:4" ht="48" customHeight="1">
      <c r="A15" s="3" t="s">
        <v>15</v>
      </c>
      <c r="B15" s="3" t="s">
        <v>16</v>
      </c>
      <c r="C15" s="3" t="s">
        <v>3</v>
      </c>
      <c r="D15" s="4" t="s">
        <v>4</v>
      </c>
    </row>
    <row r="16" spans="1:4" ht="15">
      <c r="A16" s="3" t="s">
        <v>17</v>
      </c>
      <c r="B16" s="3">
        <f>112*12</f>
        <v>1344</v>
      </c>
      <c r="C16" s="3">
        <v>4</v>
      </c>
      <c r="D16" s="4">
        <f aca="true" t="shared" si="1" ref="D16:D21">B16*C16</f>
        <v>5376</v>
      </c>
    </row>
    <row r="17" spans="1:4" ht="15">
      <c r="A17" s="3" t="s">
        <v>18</v>
      </c>
      <c r="B17" s="3">
        <v>403.2</v>
      </c>
      <c r="C17" s="3">
        <v>4</v>
      </c>
      <c r="D17" s="4">
        <f t="shared" si="1"/>
        <v>1612.8</v>
      </c>
    </row>
    <row r="18" spans="1:4" ht="15">
      <c r="A18" s="3" t="s">
        <v>19</v>
      </c>
      <c r="B18" s="3">
        <f>122.81*12</f>
        <v>1473.72</v>
      </c>
      <c r="C18" s="3">
        <v>15</v>
      </c>
      <c r="D18" s="4">
        <f t="shared" si="1"/>
        <v>22105.8</v>
      </c>
    </row>
    <row r="19" spans="1:4" ht="15">
      <c r="A19" s="3" t="s">
        <v>20</v>
      </c>
      <c r="B19" s="3">
        <v>442.12</v>
      </c>
      <c r="C19" s="3">
        <v>15</v>
      </c>
      <c r="D19" s="4">
        <f t="shared" si="1"/>
        <v>6631.8</v>
      </c>
    </row>
    <row r="20" spans="1:4" ht="15">
      <c r="A20" s="3" t="s">
        <v>21</v>
      </c>
      <c r="B20" s="3">
        <f>143.27*12</f>
        <v>1719.2400000000002</v>
      </c>
      <c r="C20" s="3">
        <v>5.75</v>
      </c>
      <c r="D20" s="4">
        <f t="shared" si="1"/>
        <v>9885.630000000001</v>
      </c>
    </row>
    <row r="21" spans="1:4" ht="15">
      <c r="A21" s="3" t="s">
        <v>21</v>
      </c>
      <c r="B21" s="3">
        <v>515.77</v>
      </c>
      <c r="C21" s="3">
        <v>5.75</v>
      </c>
      <c r="D21" s="4">
        <f t="shared" si="1"/>
        <v>2965.6775</v>
      </c>
    </row>
    <row r="22" spans="1:4" ht="30.75" customHeight="1">
      <c r="A22" s="6" t="s">
        <v>9</v>
      </c>
      <c r="B22" s="6"/>
      <c r="C22" s="6"/>
      <c r="D22" s="7">
        <f>SUM(D16:D21)+D14</f>
        <v>52708.0675</v>
      </c>
    </row>
    <row r="24" ht="14.25">
      <c r="C24" s="12" t="s">
        <v>22</v>
      </c>
    </row>
  </sheetData>
  <sheetProtection selectLockedCells="1" selectUnlockedCells="1"/>
  <mergeCells count="8">
    <mergeCell ref="A1:D1"/>
    <mergeCell ref="A6:C6"/>
    <mergeCell ref="A7:C7"/>
    <mergeCell ref="A11:D11"/>
    <mergeCell ref="A12:D12"/>
    <mergeCell ref="A13:A14"/>
    <mergeCell ref="B13:B14"/>
    <mergeCell ref="A22:C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2021-03-19T14:24:35Z</dcterms:modified>
  <cp:category/>
  <cp:version/>
  <cp:contentType/>
  <cp:contentStatus/>
  <cp:revision>18</cp:revision>
</cp:coreProperties>
</file>