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1"/>
  </bookViews>
  <sheets>
    <sheet name="Allegato B" sheetId="1" r:id="rId1"/>
    <sheet name="Allegato C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<sst xmlns="http://schemas.openxmlformats.org/spreadsheetml/2006/main" count="57" uniqueCount="54">
  <si>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matr</t>
  </si>
  <si>
    <t>Cognome</t>
  </si>
  <si>
    <t>Nome</t>
  </si>
  <si>
    <t xml:space="preserve">dal </t>
  </si>
  <si>
    <t xml:space="preserve">al </t>
  </si>
  <si>
    <t>dal</t>
  </si>
  <si>
    <t>al</t>
  </si>
  <si>
    <t>mesi lavorati</t>
  </si>
  <si>
    <t>CIANI</t>
  </si>
  <si>
    <t>CHIARA</t>
  </si>
  <si>
    <t>POLVANI</t>
  </si>
  <si>
    <t>LUCIA</t>
  </si>
  <si>
    <t>-</t>
  </si>
  <si>
    <t>PRESA</t>
  </si>
  <si>
    <t>DEBORAH</t>
  </si>
  <si>
    <t>D'AMICO</t>
  </si>
  <si>
    <t>CATERINA</t>
  </si>
  <si>
    <t>TERZUOLI</t>
  </si>
  <si>
    <t>FRANCESCA</t>
  </si>
  <si>
    <t>SACCHI</t>
  </si>
  <si>
    <t>ALESSIO</t>
  </si>
  <si>
    <t>GIOVANNOLI</t>
  </si>
  <si>
    <t>BEATRICE</t>
  </si>
  <si>
    <t>LANDINI</t>
  </si>
  <si>
    <t>RACHELE</t>
  </si>
  <si>
    <t>1 Unità Amministrativa comandata dal Comune di Sinalunga ( Istruttore Contabile Cat. C)</t>
  </si>
  <si>
    <t>Totale mesi lavorati</t>
  </si>
  <si>
    <t>Media annua numero unità in servizio</t>
  </si>
  <si>
    <t>ALLEGATO B</t>
  </si>
  <si>
    <t>FONDO ART. 80 CCNL 21/05/2018 " CONDIZIONI DI LAVORO E INCARICHI"</t>
  </si>
  <si>
    <t>ALL. B</t>
  </si>
  <si>
    <t>Descrizione Indennità</t>
  </si>
  <si>
    <t>importo unitario mensile</t>
  </si>
  <si>
    <t>Numero dipendenti in servizio nell'anno</t>
  </si>
  <si>
    <t>Totale annuo corrispondente</t>
  </si>
  <si>
    <t>Indennità Professionale Comune Cat. C</t>
  </si>
  <si>
    <t>Indennità Professionale Comune Cat. D</t>
  </si>
  <si>
    <t>Incremento Art. 80 comma 3 lettera a del CCNL 21/05/2018 (€ 91,00 per 2 unità in servizio al 31/12/2015)</t>
  </si>
  <si>
    <t>TOTALE</t>
  </si>
  <si>
    <t>IMPORTO A VALERE NEL FONDO ART. 80 ANNO 2020</t>
  </si>
  <si>
    <t>FONDO ART. 81 CCNL 21/05/2018 " PREMIALITA' E FASCE"</t>
  </si>
  <si>
    <t>Costo Fascia retributiva superiore anno 2020</t>
  </si>
  <si>
    <t>Posizione economica C4 -CCNL Comparto Sanità</t>
  </si>
  <si>
    <t xml:space="preserve"> Costo Annuo Totale</t>
  </si>
  <si>
    <t>Posizione economica C2 -CCNL Enti Locali</t>
  </si>
  <si>
    <t>Costo Totale Mensile</t>
  </si>
  <si>
    <t>Produttività</t>
  </si>
  <si>
    <t>Totale Costo Teorico annuo corrispondente</t>
  </si>
  <si>
    <t>Categoria C Collettiva</t>
  </si>
  <si>
    <t>Categoria C Individuale</t>
  </si>
  <si>
    <t>Categoria D Collettiva</t>
  </si>
  <si>
    <t>Categoria D Individuale</t>
  </si>
  <si>
    <t>TOTALI</t>
  </si>
  <si>
    <t>IMPORTO A VALERE NEL FONDO ART. 81 ANNO 2020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</si>
</sst>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"/>
    <numFmt numFmtId="166" formatCode="_-&quot;€ &quot;* #,##0.00_-;&quot;-€ &quot;* #,##0.00_-;_-&quot;€ &quot;* \-??_-;_-@_-"/>
    <numFmt numFmtId="167" formatCode="[$€-410]\ #,##0.00;[RED]\-[$€-410]\ #,##0.00"/>
  </numFmts>
  <fonts count="6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6" fontId="0" fillId="0" borderId="0">
      <alignment/>
      <protection/>
    </xf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28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1" fillId="0" borderId="1" xfId="0" applyFont="1" applyBorder="1" applyAlignment="1">
      <alignment/>
    </xf>
    <xf numFmtId="165" fontId="1" fillId="0" borderId="1" xfId="0" applyNumberFormat="1" applyFont="1" applyBorder="1" applyAlignment="1">
      <alignment/>
    </xf>
    <xf numFmtId="164" fontId="1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/>
    </xf>
    <xf numFmtId="165" fontId="1" fillId="0" borderId="0" xfId="0" applyNumberFormat="1" applyFont="1" applyAlignment="1">
      <alignment/>
    </xf>
    <xf numFmtId="164" fontId="3" fillId="2" borderId="2" xfId="20" applyFont="1" applyFill="1" applyBorder="1" applyAlignment="1">
      <alignment horizontal="center" vertical="center" wrapText="1"/>
      <protection/>
    </xf>
    <xf numFmtId="164" fontId="4" fillId="0" borderId="0" xfId="0" applyFont="1" applyAlignment="1">
      <alignment/>
    </xf>
    <xf numFmtId="164" fontId="0" fillId="2" borderId="3" xfId="20" applyFont="1" applyFill="1" applyBorder="1" applyAlignment="1">
      <alignment wrapText="1"/>
      <protection/>
    </xf>
    <xf numFmtId="166" fontId="0" fillId="2" borderId="3" xfId="17" applyFont="1" applyFill="1" applyBorder="1" applyAlignment="1" applyProtection="1">
      <alignment wrapText="1"/>
      <protection/>
    </xf>
    <xf numFmtId="164" fontId="0" fillId="2" borderId="3" xfId="20" applyFont="1" applyFill="1" applyBorder="1" applyAlignment="1">
      <alignment horizontal="center" vertical="center" wrapText="1"/>
      <protection/>
    </xf>
    <xf numFmtId="164" fontId="4" fillId="2" borderId="3" xfId="20" applyFont="1" applyFill="1" applyBorder="1" applyAlignment="1">
      <alignment horizontal="center" vertical="center" wrapText="1"/>
      <protection/>
    </xf>
    <xf numFmtId="164" fontId="0" fillId="2" borderId="0" xfId="20" applyFill="1" applyBorder="1" applyAlignment="1">
      <alignment wrapText="1"/>
      <protection/>
    </xf>
    <xf numFmtId="166" fontId="0" fillId="2" borderId="0" xfId="17" applyFont="1" applyFill="1" applyBorder="1" applyAlignment="1" applyProtection="1">
      <alignment wrapText="1"/>
      <protection/>
    </xf>
    <xf numFmtId="167" fontId="3" fillId="0" borderId="1" xfId="0" applyNumberFormat="1" applyFont="1" applyBorder="1" applyAlignment="1">
      <alignment horizontal="center" vertical="center"/>
    </xf>
    <xf numFmtId="164" fontId="0" fillId="2" borderId="3" xfId="20" applyFont="1" applyFill="1" applyBorder="1" applyAlignment="1">
      <alignment horizontal="center" wrapText="1"/>
      <protection/>
    </xf>
    <xf numFmtId="164" fontId="0" fillId="2" borderId="1" xfId="20" applyFont="1" applyFill="1" applyBorder="1" applyAlignment="1">
      <alignment horizontal="center" vertical="center" wrapText="1"/>
      <protection/>
    </xf>
    <xf numFmtId="166" fontId="0" fillId="2" borderId="1" xfId="17" applyFont="1" applyFill="1" applyBorder="1" applyAlignment="1" applyProtection="1">
      <alignment wrapText="1"/>
      <protection/>
    </xf>
    <xf numFmtId="166" fontId="0" fillId="2" borderId="1" xfId="17" applyFont="1" applyFill="1" applyBorder="1" applyAlignment="1" applyProtection="1">
      <alignment horizontal="center" vertical="center" wrapText="1"/>
      <protection/>
    </xf>
    <xf numFmtId="166" fontId="4" fillId="2" borderId="3" xfId="17" applyFont="1" applyFill="1" applyBorder="1" applyAlignment="1" applyProtection="1">
      <alignment horizontal="center" vertical="center" wrapText="1"/>
      <protection/>
    </xf>
    <xf numFmtId="164" fontId="4" fillId="2" borderId="0" xfId="20" applyFont="1" applyFill="1" applyBorder="1" applyAlignment="1">
      <alignment horizontal="center" vertical="center" wrapText="1"/>
      <protection/>
    </xf>
    <xf numFmtId="166" fontId="4" fillId="2" borderId="0" xfId="17" applyFont="1" applyFill="1" applyBorder="1" applyAlignment="1" applyProtection="1">
      <alignment horizontal="center" vertical="center" wrapText="1"/>
      <protection/>
    </xf>
    <xf numFmtId="164" fontId="4" fillId="2" borderId="3" xfId="20" applyFont="1" applyFill="1" applyBorder="1" applyAlignment="1">
      <alignment horizontal="center" wrapText="1"/>
      <protection/>
    </xf>
    <xf numFmtId="164" fontId="5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zoomScale="69" zoomScaleNormal="69" workbookViewId="0" topLeftCell="A1">
      <selection activeCell="B18" sqref="B18"/>
    </sheetView>
  </sheetViews>
  <sheetFormatPr defaultColWidth="9.140625" defaultRowHeight="12.75"/>
  <cols>
    <col min="1" max="1" width="11.421875" style="1" customWidth="1"/>
    <col min="2" max="2" width="23.7109375" style="1" customWidth="1"/>
    <col min="3" max="3" width="23.8515625" style="1" customWidth="1"/>
    <col min="4" max="4" width="12.8515625" style="1" customWidth="1"/>
    <col min="5" max="7" width="11.421875" style="1" customWidth="1"/>
    <col min="8" max="8" width="16.140625" style="1" customWidth="1"/>
    <col min="9" max="16384" width="11.421875" style="1" customWidth="1"/>
  </cols>
  <sheetData>
    <row r="1" spans="1:8" ht="17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7.25">
      <c r="A2" s="3">
        <v>14</v>
      </c>
      <c r="B2" s="3" t="s">
        <v>8</v>
      </c>
      <c r="C2" s="3" t="s">
        <v>9</v>
      </c>
      <c r="D2" s="4">
        <v>44197</v>
      </c>
      <c r="E2" s="4">
        <v>44316</v>
      </c>
      <c r="F2" s="4">
        <v>44470</v>
      </c>
      <c r="G2" s="4">
        <v>44561</v>
      </c>
      <c r="H2" s="3">
        <v>7</v>
      </c>
    </row>
    <row r="3" spans="1:8" ht="17.25">
      <c r="A3" s="3">
        <v>15</v>
      </c>
      <c r="B3" s="3" t="s">
        <v>10</v>
      </c>
      <c r="C3" s="3" t="s">
        <v>11</v>
      </c>
      <c r="D3" s="4">
        <v>44197</v>
      </c>
      <c r="E3" s="4">
        <v>44561</v>
      </c>
      <c r="F3" s="3" t="s">
        <v>12</v>
      </c>
      <c r="G3" s="3" t="s">
        <v>12</v>
      </c>
      <c r="H3" s="3">
        <v>12</v>
      </c>
    </row>
    <row r="4" spans="1:8" ht="17.25">
      <c r="A4" s="3">
        <v>55</v>
      </c>
      <c r="B4" s="3" t="s">
        <v>13</v>
      </c>
      <c r="C4" s="3" t="s">
        <v>14</v>
      </c>
      <c r="D4" s="4">
        <v>44197</v>
      </c>
      <c r="E4" s="4">
        <v>44559</v>
      </c>
      <c r="F4" s="3"/>
      <c r="G4" s="3"/>
      <c r="H4" s="3">
        <v>12</v>
      </c>
    </row>
    <row r="5" spans="1:8" ht="17.25">
      <c r="A5" s="3">
        <v>56</v>
      </c>
      <c r="B5" s="3" t="s">
        <v>15</v>
      </c>
      <c r="C5" s="3" t="s">
        <v>16</v>
      </c>
      <c r="D5" s="4">
        <v>44197</v>
      </c>
      <c r="E5" s="4">
        <v>44561</v>
      </c>
      <c r="F5" s="3"/>
      <c r="G5" s="3"/>
      <c r="H5" s="3">
        <v>12</v>
      </c>
    </row>
    <row r="6" spans="1:8" ht="17.25">
      <c r="A6" s="3">
        <v>57</v>
      </c>
      <c r="B6" s="3" t="s">
        <v>17</v>
      </c>
      <c r="C6" s="3" t="s">
        <v>18</v>
      </c>
      <c r="D6" s="4">
        <v>44197</v>
      </c>
      <c r="E6" s="4">
        <v>44561</v>
      </c>
      <c r="F6" s="3"/>
      <c r="G6" s="3"/>
      <c r="H6" s="3">
        <v>12</v>
      </c>
    </row>
    <row r="7" spans="1:8" ht="17.25">
      <c r="A7" s="3">
        <v>60</v>
      </c>
      <c r="B7" s="3" t="s">
        <v>19</v>
      </c>
      <c r="C7" s="3" t="s">
        <v>20</v>
      </c>
      <c r="D7" s="4">
        <v>44197</v>
      </c>
      <c r="E7" s="4">
        <v>44469</v>
      </c>
      <c r="F7" s="4">
        <v>44501</v>
      </c>
      <c r="G7" s="4">
        <v>44561</v>
      </c>
      <c r="H7" s="3">
        <v>11</v>
      </c>
    </row>
    <row r="8" spans="1:8" ht="17.25">
      <c r="A8" s="3">
        <v>64</v>
      </c>
      <c r="B8" s="3" t="s">
        <v>21</v>
      </c>
      <c r="C8" s="3" t="s">
        <v>22</v>
      </c>
      <c r="D8" s="4">
        <v>44470</v>
      </c>
      <c r="E8" s="4">
        <v>44561</v>
      </c>
      <c r="F8" s="3"/>
      <c r="G8" s="3"/>
      <c r="H8" s="3">
        <v>3</v>
      </c>
    </row>
    <row r="9" spans="1:8" ht="17.25">
      <c r="A9" s="3">
        <v>65</v>
      </c>
      <c r="B9" s="3" t="s">
        <v>23</v>
      </c>
      <c r="C9" s="3" t="s">
        <v>24</v>
      </c>
      <c r="D9" s="4">
        <v>44470</v>
      </c>
      <c r="E9" s="4">
        <v>44561</v>
      </c>
      <c r="F9" s="3"/>
      <c r="G9" s="3"/>
      <c r="H9" s="3">
        <v>3</v>
      </c>
    </row>
    <row r="10" spans="1:8" ht="32.25" customHeight="1">
      <c r="A10" s="5" t="s">
        <v>25</v>
      </c>
      <c r="B10" s="5"/>
      <c r="C10" s="5"/>
      <c r="D10" s="5"/>
      <c r="E10" s="5"/>
      <c r="F10" s="4">
        <v>44197</v>
      </c>
      <c r="G10" s="4">
        <v>44561</v>
      </c>
      <c r="H10" s="3">
        <v>12</v>
      </c>
    </row>
    <row r="11" spans="1:8" ht="17.25">
      <c r="A11" s="6" t="s">
        <v>26</v>
      </c>
      <c r="B11" s="6"/>
      <c r="C11" s="6"/>
      <c r="D11" s="6"/>
      <c r="E11" s="6"/>
      <c r="F11" s="6"/>
      <c r="G11" s="6"/>
      <c r="H11" s="2">
        <f>SUM(H2:H10)</f>
        <v>84</v>
      </c>
    </row>
    <row r="13" spans="1:8" ht="17.25">
      <c r="A13" s="6" t="s">
        <v>27</v>
      </c>
      <c r="B13" s="6"/>
      <c r="C13" s="6"/>
      <c r="D13" s="6"/>
      <c r="E13" s="6"/>
      <c r="F13" s="6"/>
      <c r="G13" s="6"/>
      <c r="H13" s="2">
        <f>H11/12</f>
        <v>7</v>
      </c>
    </row>
    <row r="15" spans="2:7" ht="18.75">
      <c r="B15" s="7"/>
      <c r="E15" s="8" t="s">
        <v>28</v>
      </c>
      <c r="F15" s="9"/>
      <c r="G15" s="9"/>
    </row>
  </sheetData>
  <sheetProtection selectLockedCells="1" selectUnlockedCells="1"/>
  <mergeCells count="3">
    <mergeCell ref="A10:E10"/>
    <mergeCell ref="A11:G11"/>
    <mergeCell ref="A13:G13"/>
  </mergeCells>
  <printOptions/>
  <pageMargins left="0.7875" right="0.7875" top="0.5" bottom="1.0527777777777778" header="0.23472222222222222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="69" zoomScaleNormal="69" workbookViewId="0" topLeftCell="A1">
      <selection activeCell="H11" sqref="H11"/>
    </sheetView>
  </sheetViews>
  <sheetFormatPr defaultColWidth="9.140625" defaultRowHeight="12.75"/>
  <cols>
    <col min="1" max="1" width="31.28125" style="0" customWidth="1"/>
    <col min="2" max="2" width="17.140625" style="0" customWidth="1"/>
    <col min="3" max="3" width="15.8515625" style="0" customWidth="1"/>
    <col min="4" max="4" width="28.28125" style="0" customWidth="1"/>
    <col min="5" max="16384" width="11.421875" style="0" customWidth="1"/>
  </cols>
  <sheetData>
    <row r="1" spans="1:6" ht="16.5" customHeight="1">
      <c r="A1" s="10" t="s">
        <v>29</v>
      </c>
      <c r="B1" s="10"/>
      <c r="C1" s="10"/>
      <c r="D1" s="10"/>
      <c r="F1" s="11" t="s">
        <v>30</v>
      </c>
    </row>
    <row r="2" spans="1:4" ht="36.75">
      <c r="A2" s="12" t="s">
        <v>31</v>
      </c>
      <c r="B2" s="13" t="s">
        <v>32</v>
      </c>
      <c r="C2" s="12" t="s">
        <v>33</v>
      </c>
      <c r="D2" s="13" t="s">
        <v>34</v>
      </c>
    </row>
    <row r="3" spans="1:4" ht="25.5">
      <c r="A3" s="12" t="s">
        <v>35</v>
      </c>
      <c r="B3" s="13">
        <v>71.53</v>
      </c>
      <c r="C3" s="12">
        <v>2.25</v>
      </c>
      <c r="D3" s="13">
        <f>B3*13*C3</f>
        <v>2092.2525</v>
      </c>
    </row>
    <row r="4" spans="1:4" ht="25.5">
      <c r="A4" s="12" t="s">
        <v>36</v>
      </c>
      <c r="B4" s="13">
        <v>71.53</v>
      </c>
      <c r="C4" s="12">
        <v>4.75</v>
      </c>
      <c r="D4" s="13">
        <f>B4*C4*13</f>
        <v>4416.9775</v>
      </c>
    </row>
    <row r="5" spans="1:4" ht="25.5" customHeight="1">
      <c r="A5" s="14" t="s">
        <v>37</v>
      </c>
      <c r="B5" s="14"/>
      <c r="C5" s="14"/>
      <c r="D5" s="13">
        <v>182</v>
      </c>
    </row>
    <row r="6" spans="1:4" ht="15" customHeight="1">
      <c r="A6" s="15" t="s">
        <v>38</v>
      </c>
      <c r="B6" s="15"/>
      <c r="C6" s="15"/>
      <c r="D6" s="13">
        <f>SUM(D3:D5)</f>
        <v>6691.23</v>
      </c>
    </row>
    <row r="7" spans="1:4" ht="8.25" customHeight="1">
      <c r="A7" s="16"/>
      <c r="B7" s="17"/>
      <c r="C7" s="16"/>
      <c r="D7" s="17"/>
    </row>
    <row r="8" spans="1:4" ht="26.25" customHeight="1">
      <c r="A8" s="18" t="s">
        <v>39</v>
      </c>
      <c r="B8" s="18"/>
      <c r="C8" s="18"/>
      <c r="D8" s="18">
        <f>D6</f>
        <v>6691.23</v>
      </c>
    </row>
    <row r="9" spans="1:4" ht="24" customHeight="1">
      <c r="A9" s="16"/>
      <c r="B9" s="17"/>
      <c r="C9" s="16"/>
      <c r="D9" s="17"/>
    </row>
    <row r="10" spans="1:4" ht="15" customHeight="1">
      <c r="A10" s="18" t="s">
        <v>40</v>
      </c>
      <c r="B10" s="18"/>
      <c r="C10" s="18"/>
      <c r="D10" s="18"/>
    </row>
    <row r="11" spans="1:4" ht="15" customHeight="1">
      <c r="A11" s="19" t="s">
        <v>41</v>
      </c>
      <c r="B11" s="19"/>
      <c r="C11" s="19"/>
      <c r="D11" s="19"/>
    </row>
    <row r="12" spans="1:4" ht="25.5" customHeight="1">
      <c r="A12" s="20" t="s">
        <v>42</v>
      </c>
      <c r="B12" s="21">
        <v>277.29</v>
      </c>
      <c r="C12" s="15" t="s">
        <v>43</v>
      </c>
      <c r="D12" s="15"/>
    </row>
    <row r="13" spans="1:4" ht="24.75" customHeight="1">
      <c r="A13" s="20" t="s">
        <v>44</v>
      </c>
      <c r="B13" s="21">
        <v>40.43</v>
      </c>
      <c r="C13" s="15"/>
      <c r="D13" s="15"/>
    </row>
    <row r="14" spans="1:4" ht="24.75" customHeight="1">
      <c r="A14" s="14" t="s">
        <v>45</v>
      </c>
      <c r="B14" s="22">
        <f>SUM(B12:B13)</f>
        <v>317.72</v>
      </c>
      <c r="C14" s="23">
        <f>B14*13</f>
        <v>4130.360000000001</v>
      </c>
      <c r="D14" s="23"/>
    </row>
    <row r="15" spans="1:4" ht="6.75" customHeight="1">
      <c r="A15" s="24"/>
      <c r="B15" s="25"/>
      <c r="C15" s="25"/>
      <c r="D15" s="25"/>
    </row>
    <row r="16" spans="1:4" ht="36.75">
      <c r="A16" s="12" t="s">
        <v>46</v>
      </c>
      <c r="B16" s="13" t="s">
        <v>32</v>
      </c>
      <c r="C16" s="12" t="s">
        <v>33</v>
      </c>
      <c r="D16" s="13" t="s">
        <v>47</v>
      </c>
    </row>
    <row r="17" spans="1:4" ht="15">
      <c r="A17" s="12" t="s">
        <v>48</v>
      </c>
      <c r="B17" s="13">
        <v>112</v>
      </c>
      <c r="C17" s="12">
        <v>2.25</v>
      </c>
      <c r="D17" s="13">
        <f aca="true" t="shared" si="0" ref="D17:D20">B17*12*C17</f>
        <v>3024</v>
      </c>
    </row>
    <row r="18" spans="1:4" ht="15">
      <c r="A18" s="12" t="s">
        <v>49</v>
      </c>
      <c r="B18" s="13">
        <v>33.6</v>
      </c>
      <c r="C18" s="12">
        <v>2.25</v>
      </c>
      <c r="D18" s="13">
        <f t="shared" si="0"/>
        <v>907.2</v>
      </c>
    </row>
    <row r="19" spans="1:4" ht="15">
      <c r="A19" s="12" t="s">
        <v>50</v>
      </c>
      <c r="B19" s="13">
        <v>122.81</v>
      </c>
      <c r="C19" s="12">
        <v>4.75</v>
      </c>
      <c r="D19" s="13">
        <f t="shared" si="0"/>
        <v>7000.17</v>
      </c>
    </row>
    <row r="20" spans="1:4" ht="15">
      <c r="A20" s="12" t="s">
        <v>51</v>
      </c>
      <c r="B20" s="13">
        <v>36.84</v>
      </c>
      <c r="C20" s="12">
        <v>4.75</v>
      </c>
      <c r="D20" s="13">
        <f t="shared" si="0"/>
        <v>2099.88</v>
      </c>
    </row>
    <row r="21" spans="1:4" ht="15" customHeight="1">
      <c r="A21" s="26" t="s">
        <v>52</v>
      </c>
      <c r="B21" s="26"/>
      <c r="C21" s="12">
        <f>C17+C19</f>
        <v>7</v>
      </c>
      <c r="D21" s="13">
        <f>SUM(D17:D20)</f>
        <v>13031.25</v>
      </c>
    </row>
    <row r="22" ht="6.75" customHeight="1"/>
    <row r="23" spans="1:4" ht="29.25" customHeight="1">
      <c r="A23" s="18" t="s">
        <v>53</v>
      </c>
      <c r="B23" s="18"/>
      <c r="C23" s="18"/>
      <c r="D23" s="18">
        <f>D21+C14</f>
        <v>17161.61</v>
      </c>
    </row>
    <row r="25" ht="15.75">
      <c r="C25" s="27"/>
    </row>
  </sheetData>
  <sheetProtection selectLockedCells="1" selectUnlockedCells="1"/>
  <mergeCells count="10">
    <mergeCell ref="A1:D1"/>
    <mergeCell ref="A5:C5"/>
    <mergeCell ref="A6:C6"/>
    <mergeCell ref="A8:C8"/>
    <mergeCell ref="A10:D10"/>
    <mergeCell ref="A11:D11"/>
    <mergeCell ref="C12:D13"/>
    <mergeCell ref="C14:D14"/>
    <mergeCell ref="A21:B21"/>
    <mergeCell ref="A23:C23"/>
  </mergeCells>
  <printOptions/>
  <pageMargins left="0.7875" right="0.7875" top="0.5" bottom="1.0527777777777778" header="0.23472222222222222" footer="0.7875"/>
  <pageSetup horizontalDpi="300" verticalDpi="300" orientation="landscape" paperSize="9"/>
  <headerFooter alignWithMargins="0">
    <oddHeader>&amp;C&amp;"Times New Roman,Normale"&amp;12&amp;A</oddHeader>
    <oddFooter>&amp;C&amp;"Times New Roman,Normale"&amp;12Pagina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2021-03-19T14:27:15Z</cp:lastPrinted>
  <dcterms:modified xsi:type="dcterms:W3CDTF">2021-03-19T14:27:33Z</dcterms:modified>
  <cp:category/>
  <cp:version/>
  <cp:contentType/>
  <cp:contentStatus/>
  <cp:revision>22</cp:revision>
</cp:coreProperties>
</file>