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<sst xmlns="http://schemas.openxmlformats.org/spreadsheetml/2006/main" count="28" uniqueCount="16">
  <si>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COSTI PERSONALE I SEMESTRE 2021</t>
  </si>
  <si>
    <t>GENNAIO</t>
  </si>
  <si>
    <t>FEBBRAIO</t>
  </si>
  <si>
    <t>MARZO</t>
  </si>
  <si>
    <t>APRILE</t>
  </si>
  <si>
    <t>MAGGIO</t>
  </si>
  <si>
    <t>GIUGNO</t>
  </si>
  <si>
    <t>TOTALE</t>
  </si>
  <si>
    <t>competenze</t>
  </si>
  <si>
    <t>oneri sociali</t>
  </si>
  <si>
    <t>tempo determinato</t>
  </si>
  <si>
    <t>ruolo tecnico</t>
  </si>
  <si>
    <t>ruolo amm/vo</t>
  </si>
  <si>
    <t>tempo indeterminato</t>
  </si>
  <si>
    <t>direttore</t>
  </si>
  <si>
    <t>Totale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</si>
</sst>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selection activeCell="E27" sqref="E27"/>
    </sheetView>
  </sheetViews>
  <sheetFormatPr defaultColWidth="11.57421875" defaultRowHeight="12.75"/>
  <cols>
    <col min="1" max="1" width="24.140625" style="0" customWidth="1"/>
  </cols>
  <sheetData>
    <row r="2" ht="12.75">
      <c r="A2" t="s">
        <v>0</v>
      </c>
    </row>
    <row r="3" ht="12.75">
      <c r="B3" s="1"/>
    </row>
    <row r="4" spans="2:14" ht="12.75">
      <c r="B4" s="5" t="s">
        <v>1</v>
      </c>
      <c r="C4" s="5"/>
      <c r="D4" s="5" t="s">
        <v>2</v>
      </c>
      <c r="E4" s="5"/>
      <c r="F4" s="5" t="s">
        <v>3</v>
      </c>
      <c r="G4" s="5"/>
      <c r="H4" s="5" t="s">
        <v>4</v>
      </c>
      <c r="I4" s="5"/>
      <c r="J4" s="5" t="s">
        <v>5</v>
      </c>
      <c r="K4" s="5"/>
      <c r="L4" s="5" t="s">
        <v>6</v>
      </c>
      <c r="M4" s="5"/>
      <c r="N4" s="2" t="s">
        <v>7</v>
      </c>
    </row>
    <row r="5" spans="2:14" ht="12.75">
      <c r="B5" t="s">
        <v>8</v>
      </c>
      <c r="C5" t="s">
        <v>9</v>
      </c>
      <c r="D5" t="s">
        <v>8</v>
      </c>
      <c r="E5" t="s">
        <v>9</v>
      </c>
      <c r="F5" t="s">
        <v>8</v>
      </c>
      <c r="G5" t="s">
        <v>9</v>
      </c>
      <c r="H5" t="s">
        <v>8</v>
      </c>
      <c r="I5" t="s">
        <v>9</v>
      </c>
      <c r="J5" t="s">
        <v>8</v>
      </c>
      <c r="K5" t="s">
        <v>9</v>
      </c>
      <c r="L5" t="s">
        <v>8</v>
      </c>
      <c r="M5" t="s">
        <v>9</v>
      </c>
      <c r="N5" s="2"/>
    </row>
    <row r="6" ht="12.75">
      <c r="N6" s="2"/>
    </row>
    <row r="7" spans="1:14" ht="12.75">
      <c r="A7" t="s">
        <v>10</v>
      </c>
      <c r="N7" s="2"/>
    </row>
    <row r="8" spans="1:14" ht="12.75">
      <c r="A8" t="s">
        <v>11</v>
      </c>
      <c r="B8" s="3">
        <f>5651.4+214.59</f>
        <v>5865.99</v>
      </c>
      <c r="C8" s="3">
        <v>1688.66</v>
      </c>
      <c r="D8" s="3">
        <f>4855.4+184.78</f>
        <v>5040.179999999999</v>
      </c>
      <c r="E8" s="3">
        <v>1481.28</v>
      </c>
      <c r="F8" s="3">
        <f>4749.08+179.98</f>
        <v>4929.0599999999995</v>
      </c>
      <c r="G8" s="3">
        <v>1454.93</v>
      </c>
      <c r="H8" s="3">
        <f>5651.4+214.59+122.81+120.83</f>
        <v>6109.63</v>
      </c>
      <c r="I8" s="3">
        <v>2107.67</v>
      </c>
      <c r="J8" s="3">
        <f>8080.55+306.31+184.23</f>
        <v>8571.09</v>
      </c>
      <c r="K8" s="3">
        <v>2416.74</v>
      </c>
      <c r="L8" s="3">
        <f>9419+357.65+154.52</f>
        <v>9931.17</v>
      </c>
      <c r="M8" s="3">
        <v>2802.45</v>
      </c>
      <c r="N8" s="4">
        <f>SUM(B8:M8)</f>
        <v>52398.85</v>
      </c>
    </row>
    <row r="9" spans="1:14" ht="12.75">
      <c r="A9" t="s">
        <v>12</v>
      </c>
      <c r="B9" s="3">
        <f>71.53+1733.77</f>
        <v>1805.3</v>
      </c>
      <c r="C9" s="3">
        <v>524.3</v>
      </c>
      <c r="D9" s="3">
        <f>1733.77+71.53</f>
        <v>1805.3</v>
      </c>
      <c r="E9" s="3">
        <v>524.3</v>
      </c>
      <c r="F9" s="3">
        <f>1733.77+71.53</f>
        <v>1805.3</v>
      </c>
      <c r="G9" s="3">
        <v>524.3</v>
      </c>
      <c r="H9" s="3">
        <f>1733.77+71.53+56</f>
        <v>1861.3</v>
      </c>
      <c r="I9" s="3">
        <v>524.31</v>
      </c>
      <c r="J9" s="3">
        <f>1733.77+71.53+56</f>
        <v>1861.3</v>
      </c>
      <c r="K9" s="3">
        <v>524.31</v>
      </c>
      <c r="L9" s="3">
        <f>1733.77+71.53+56</f>
        <v>1861.3</v>
      </c>
      <c r="M9" s="3">
        <v>524.31</v>
      </c>
      <c r="N9" s="4">
        <f>SUM(B9:M9)</f>
        <v>14145.629999999997</v>
      </c>
    </row>
    <row r="10" spans="2:14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1:14" ht="12.75">
      <c r="A11" t="s">
        <v>13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</row>
    <row r="12" spans="1:14" ht="12.75">
      <c r="A12" t="s">
        <v>12</v>
      </c>
      <c r="B12" s="3">
        <f>3462.48+143.06+277.29</f>
        <v>3882.83</v>
      </c>
      <c r="C12" s="3">
        <v>1061.53</v>
      </c>
      <c r="D12" s="3">
        <f>3462.48+143.06+277.29</f>
        <v>3882.83</v>
      </c>
      <c r="E12" s="3">
        <v>1061.53</v>
      </c>
      <c r="F12" s="3">
        <f>3462.48+143.06+277.29</f>
        <v>3882.83</v>
      </c>
      <c r="G12" s="3">
        <v>1061.53</v>
      </c>
      <c r="H12" s="3">
        <f>3462.48+143.06+501.29</f>
        <v>4106.83</v>
      </c>
      <c r="I12" s="3">
        <v>1653.43</v>
      </c>
      <c r="J12" s="3">
        <f>3462.48+143.06+501.29</f>
        <v>4106.83</v>
      </c>
      <c r="K12" s="3">
        <v>1088.19</v>
      </c>
      <c r="L12" s="3">
        <f>3462.48+143.06+501.29</f>
        <v>4106.83</v>
      </c>
      <c r="M12" s="3">
        <v>1088.19</v>
      </c>
      <c r="N12" s="4">
        <f>SUM(B12:M12)</f>
        <v>30983.379999999994</v>
      </c>
    </row>
    <row r="13" spans="1:14" ht="12.75">
      <c r="A13" t="s">
        <v>11</v>
      </c>
      <c r="B13" s="3">
        <f>4749.08+179.98</f>
        <v>4929.0599999999995</v>
      </c>
      <c r="C13" s="3">
        <v>1371.89</v>
      </c>
      <c r="D13" s="3">
        <f>5651.4+214.59</f>
        <v>5865.99</v>
      </c>
      <c r="E13" s="3">
        <v>1592.63</v>
      </c>
      <c r="F13" s="3">
        <f>5651.4+233.59</f>
        <v>5884.99</v>
      </c>
      <c r="G13" s="3">
        <v>1649.2</v>
      </c>
      <c r="H13" s="3">
        <f>5651.4+214.59+144.6</f>
        <v>6010.59</v>
      </c>
      <c r="I13" s="3">
        <v>1835.33</v>
      </c>
      <c r="J13" s="3">
        <f>5651.4+214.59+184.23</f>
        <v>6050.219999999999</v>
      </c>
      <c r="K13" s="3">
        <v>1607.22</v>
      </c>
      <c r="L13" s="3">
        <f>5651.4+259.99+184.23</f>
        <v>6095.619999999999</v>
      </c>
      <c r="M13" s="3">
        <v>1607.22</v>
      </c>
      <c r="N13" s="4">
        <f>SUM(B13:M13)</f>
        <v>44499.96000000001</v>
      </c>
    </row>
    <row r="14" spans="2:14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1:14" ht="12.75">
      <c r="A15" t="s">
        <v>14</v>
      </c>
      <c r="B15" s="3">
        <v>8477.49</v>
      </c>
      <c r="C15" s="3">
        <v>2261.79</v>
      </c>
      <c r="D15" s="3">
        <v>8477.49</v>
      </c>
      <c r="E15" s="3">
        <v>2261.79</v>
      </c>
      <c r="F15" s="3">
        <v>8477.49</v>
      </c>
      <c r="G15" s="3">
        <v>2261.79</v>
      </c>
      <c r="H15" s="3">
        <v>8477.49</v>
      </c>
      <c r="I15" s="3">
        <v>2261.79</v>
      </c>
      <c r="J15" s="3">
        <v>8477.49</v>
      </c>
      <c r="K15" s="3">
        <v>2261.79</v>
      </c>
      <c r="L15" s="3">
        <v>8477.49</v>
      </c>
      <c r="M15" s="3">
        <v>2261.79</v>
      </c>
      <c r="N15" s="4">
        <f>SUM(B15:M15)</f>
        <v>64435.67999999999</v>
      </c>
    </row>
    <row r="16" spans="2:14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</row>
    <row r="17" spans="1:14" ht="12.75">
      <c r="A17" t="s">
        <v>15</v>
      </c>
      <c r="B17" s="3">
        <f aca="true" t="shared" si="0" ref="B17:N17">SUM(B8:B15)</f>
        <v>24960.67</v>
      </c>
      <c r="C17" s="3">
        <f t="shared" si="0"/>
        <v>6908.17</v>
      </c>
      <c r="D17" s="3">
        <f t="shared" si="0"/>
        <v>25071.79</v>
      </c>
      <c r="E17" s="3">
        <f t="shared" si="0"/>
        <v>6921.53</v>
      </c>
      <c r="F17" s="3">
        <f t="shared" si="0"/>
        <v>24979.67</v>
      </c>
      <c r="G17" s="3">
        <f t="shared" si="0"/>
        <v>6951.75</v>
      </c>
      <c r="H17" s="3">
        <f t="shared" si="0"/>
        <v>26565.839999999997</v>
      </c>
      <c r="I17" s="3">
        <f t="shared" si="0"/>
        <v>8382.529999999999</v>
      </c>
      <c r="J17" s="3">
        <f t="shared" si="0"/>
        <v>29066.93</v>
      </c>
      <c r="K17" s="3">
        <f t="shared" si="0"/>
        <v>7898.25</v>
      </c>
      <c r="L17" s="3">
        <f t="shared" si="0"/>
        <v>30472.409999999996</v>
      </c>
      <c r="M17" s="3">
        <f t="shared" si="0"/>
        <v>8283.96</v>
      </c>
      <c r="N17" s="4">
        <f t="shared" si="0"/>
        <v>206463.5</v>
      </c>
    </row>
  </sheetData>
  <sheetProtection selectLockedCells="1" selectUnlockedCells="1"/>
  <mergeCells count="6">
    <mergeCell ref="B4:C4"/>
    <mergeCell ref="D4:E4"/>
    <mergeCell ref="F4:G4"/>
    <mergeCell ref="H4:I4"/>
    <mergeCell ref="J4:K4"/>
    <mergeCell ref="L4:M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periccig</cp:lastModifiedBy>
  <dcterms:modified xsi:type="dcterms:W3CDTF">2022-11-15T15:13:26Z</dcterms:modified>
  <cp:category/>
  <cp:version/>
  <cp:contentType/>
  <cp:contentStatus/>
</cp:coreProperties>
</file>