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<sst xmlns="http://schemas.openxmlformats.org/spreadsheetml/2006/main" count="28" uniqueCount="16">
  <si>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COSTI PERSONALE ANNO 2022</t>
  </si>
  <si>
    <t>GENNAIO</t>
  </si>
  <si>
    <t>FEBBRAIO</t>
  </si>
  <si>
    <t>MARZO</t>
  </si>
  <si>
    <t>APRILE</t>
  </si>
  <si>
    <t>MAGGIO</t>
  </si>
  <si>
    <t>GIUGNO</t>
  </si>
  <si>
    <t>TOTALE</t>
  </si>
  <si>
    <t>competenze</t>
  </si>
  <si>
    <t>oneri sociali</t>
  </si>
  <si>
    <t>tempo determinato</t>
  </si>
  <si>
    <t>ruolo tecnico</t>
  </si>
  <si>
    <t>ruolo amm/vo</t>
  </si>
  <si>
    <t>tempo indeterminato</t>
  </si>
  <si>
    <t>direttore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</si>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</sst>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@"/>
    <numFmt numFmtId="167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center" shrinkToFi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24.140625" style="0" customWidth="1"/>
    <col min="2" max="16384" width="11.57421875" style="0" customWidth="1"/>
  </cols>
  <sheetData>
    <row r="2" ht="14.25">
      <c r="A2" s="1" t="s">
        <v>0</v>
      </c>
    </row>
    <row r="3" ht="14.25">
      <c r="B3" s="2"/>
    </row>
    <row r="4" spans="2:14" ht="14.25">
      <c r="B4" s="3" t="s">
        <v>1</v>
      </c>
      <c r="C4" s="3"/>
      <c r="D4" s="3" t="s">
        <v>2</v>
      </c>
      <c r="E4" s="3"/>
      <c r="F4" s="3" t="s">
        <v>3</v>
      </c>
      <c r="G4" s="3"/>
      <c r="H4" s="3" t="s">
        <v>4</v>
      </c>
      <c r="I4" s="3"/>
      <c r="J4" s="3" t="s">
        <v>5</v>
      </c>
      <c r="K4" s="3"/>
      <c r="L4" s="3" t="s">
        <v>6</v>
      </c>
      <c r="M4" s="3"/>
      <c r="N4" s="1" t="s">
        <v>7</v>
      </c>
    </row>
    <row r="5" spans="2:14" ht="14.25">
      <c r="B5" t="s">
        <v>8</v>
      </c>
      <c r="C5" t="s">
        <v>9</v>
      </c>
      <c r="D5" t="s">
        <v>8</v>
      </c>
      <c r="E5" t="s">
        <v>9</v>
      </c>
      <c r="F5" t="s">
        <v>8</v>
      </c>
      <c r="G5" t="s">
        <v>9</v>
      </c>
      <c r="H5" t="s">
        <v>8</v>
      </c>
      <c r="I5" t="s">
        <v>9</v>
      </c>
      <c r="J5" t="s">
        <v>8</v>
      </c>
      <c r="K5" t="s">
        <v>9</v>
      </c>
      <c r="L5" t="s">
        <v>8</v>
      </c>
      <c r="M5" t="s">
        <v>9</v>
      </c>
      <c r="N5" s="1"/>
    </row>
    <row r="6" ht="14.25">
      <c r="N6" s="1"/>
    </row>
    <row r="7" spans="1:14" ht="14.25">
      <c r="A7" t="s">
        <v>10</v>
      </c>
      <c r="N7" s="1"/>
    </row>
    <row r="8" spans="1:14" ht="14.25">
      <c r="A8" t="s">
        <v>11</v>
      </c>
      <c r="B8" s="4">
        <f>+5740.9+214.59</f>
        <v>5955.49</v>
      </c>
      <c r="C8" s="4">
        <v>1657.56</v>
      </c>
      <c r="D8" s="4">
        <f>+1883.8+71.53</f>
        <v>1955.33</v>
      </c>
      <c r="E8" s="4">
        <v>567.89</v>
      </c>
      <c r="F8" s="4">
        <f>+1883.8+71.53</f>
        <v>1955.33</v>
      </c>
      <c r="G8" s="4">
        <v>583.5</v>
      </c>
      <c r="H8" s="4">
        <f>+1889.57+71.53+122.81</f>
        <v>2083.91</v>
      </c>
      <c r="I8" s="4">
        <v>585.58</v>
      </c>
      <c r="J8" s="4">
        <f>+1889.57+71.53+122.81</f>
        <v>2083.91</v>
      </c>
      <c r="K8" s="4">
        <v>585.65</v>
      </c>
      <c r="L8" s="4">
        <f>+1889.57+71.53+122.81</f>
        <v>2083.91</v>
      </c>
      <c r="M8" s="4">
        <v>585.94</v>
      </c>
      <c r="N8" s="5">
        <f aca="true" t="shared" si="0" ref="N8:N9">SUM(B8:M8)</f>
        <v>20684</v>
      </c>
    </row>
    <row r="9" spans="1:14" ht="14.25">
      <c r="A9" t="s">
        <v>12</v>
      </c>
      <c r="B9" s="4">
        <f>+1733.77+71.53</f>
        <v>1805.3</v>
      </c>
      <c r="C9" s="4">
        <v>510.08</v>
      </c>
      <c r="D9" s="4">
        <f>+1733.77+71.53</f>
        <v>1805.3</v>
      </c>
      <c r="E9" s="4">
        <v>538.54</v>
      </c>
      <c r="F9" s="4">
        <f>+1733.77+71.53</f>
        <v>1805.3</v>
      </c>
      <c r="G9" s="4">
        <v>538.54</v>
      </c>
      <c r="H9" s="4">
        <f>+1739.08+71.53+72.25</f>
        <v>1882.86</v>
      </c>
      <c r="I9" s="4">
        <v>529.95</v>
      </c>
      <c r="J9" s="4">
        <f>+1739.08+71.53+68</f>
        <v>1878.61</v>
      </c>
      <c r="K9" s="4">
        <v>528.87</v>
      </c>
      <c r="L9" s="4">
        <f>+1739.08+71.53+112</f>
        <v>1922.61</v>
      </c>
      <c r="M9" s="4">
        <v>540.05</v>
      </c>
      <c r="N9" s="5">
        <f t="shared" si="0"/>
        <v>14286.01</v>
      </c>
    </row>
    <row r="10" spans="2:14" ht="14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4.25">
      <c r="A11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14.25">
      <c r="A12" t="s">
        <v>12</v>
      </c>
      <c r="B12" s="4">
        <f>+3457.55+143.06+431.29</f>
        <v>4031.9</v>
      </c>
      <c r="C12" s="4">
        <v>1074.84</v>
      </c>
      <c r="D12" s="4">
        <f>+3457.55+143.06+431.29</f>
        <v>4031.9</v>
      </c>
      <c r="E12" s="4">
        <v>1128.16</v>
      </c>
      <c r="F12" s="4">
        <f>+3457.55+143.06+431.29</f>
        <v>4031.9</v>
      </c>
      <c r="G12" s="4">
        <v>1128.16</v>
      </c>
      <c r="H12" s="4">
        <f>+3469.47+143.06+655.29</f>
        <v>4267.82</v>
      </c>
      <c r="I12" s="4">
        <v>1131.32</v>
      </c>
      <c r="J12" s="4">
        <f>+3469.47+143.06+655.29</f>
        <v>4267.82</v>
      </c>
      <c r="K12" s="4">
        <v>1131.32</v>
      </c>
      <c r="L12" s="4">
        <f>+3469.47+143.06+655.29</f>
        <v>4267.82</v>
      </c>
      <c r="M12" s="4">
        <v>1131.32</v>
      </c>
      <c r="N12" s="5">
        <f aca="true" t="shared" si="1" ref="N12:N13">SUM(B12:M12)</f>
        <v>31624.28</v>
      </c>
    </row>
    <row r="13" spans="1:14" ht="14.25">
      <c r="A13" t="s">
        <v>11</v>
      </c>
      <c r="B13" s="4">
        <f>+17090.45+643.77</f>
        <v>17734.22</v>
      </c>
      <c r="C13" s="4">
        <v>4711.47</v>
      </c>
      <c r="D13" s="4">
        <f>+20947.55+786.83</f>
        <v>21734.38</v>
      </c>
      <c r="E13" s="4">
        <v>5914.49</v>
      </c>
      <c r="F13" s="4">
        <f>+20975.7+823.83</f>
        <v>21799.530000000002</v>
      </c>
      <c r="G13" s="4">
        <v>5991.83</v>
      </c>
      <c r="H13" s="4">
        <f>+20785.27+901.93+1043.86</f>
        <v>22731.06</v>
      </c>
      <c r="I13" s="4">
        <v>6019.16</v>
      </c>
      <c r="J13" s="4">
        <f>+20785.27+895.83+1032.9</f>
        <v>22714.000000000004</v>
      </c>
      <c r="K13" s="4">
        <v>6016.55</v>
      </c>
      <c r="L13" s="4">
        <f>+19034.46+720.59+1043.86</f>
        <v>20798.91</v>
      </c>
      <c r="M13" s="4">
        <v>5628.95</v>
      </c>
      <c r="N13" s="5">
        <f t="shared" si="1"/>
        <v>161794.55000000002</v>
      </c>
    </row>
    <row r="14" spans="2:14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4.25">
      <c r="A15" t="s">
        <v>14</v>
      </c>
      <c r="B15" s="4">
        <v>8477.5</v>
      </c>
      <c r="C15" s="4">
        <v>2261.79</v>
      </c>
      <c r="D15" s="4">
        <v>8477.5</v>
      </c>
      <c r="E15" s="4">
        <v>2261.79</v>
      </c>
      <c r="F15" s="4">
        <v>8477.5</v>
      </c>
      <c r="G15" s="4">
        <v>2261.79</v>
      </c>
      <c r="H15" s="4">
        <v>8477.5</v>
      </c>
      <c r="I15" s="4">
        <v>2261.79</v>
      </c>
      <c r="J15" s="4">
        <f>+8477.5+246.2</f>
        <v>8723.7</v>
      </c>
      <c r="K15" s="4">
        <v>2261.79</v>
      </c>
      <c r="L15" s="4">
        <v>8477.5</v>
      </c>
      <c r="M15" s="4">
        <v>2261.79</v>
      </c>
      <c r="N15" s="5">
        <f>SUM(B15:M15)</f>
        <v>64681.94</v>
      </c>
    </row>
    <row r="16" spans="2:14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4.25">
      <c r="A17" t="s">
        <v>15</v>
      </c>
      <c r="B17" s="4">
        <f>SUM(B8:B15)</f>
        <v>38004.41</v>
      </c>
      <c r="C17" s="4">
        <f>SUM(C8:C15)</f>
        <v>10215.74</v>
      </c>
      <c r="D17" s="4">
        <f>SUM(D8:D15)</f>
        <v>38004.41</v>
      </c>
      <c r="E17" s="4">
        <f>SUM(E8:E15)</f>
        <v>10410.869999999999</v>
      </c>
      <c r="F17" s="4">
        <f>SUM(F8:F15)</f>
        <v>38069.560000000005</v>
      </c>
      <c r="G17" s="4">
        <f>SUM(G8:G15)</f>
        <v>10503.82</v>
      </c>
      <c r="H17" s="4">
        <f>SUM(H8:H15)</f>
        <v>39443.15000000001</v>
      </c>
      <c r="I17" s="4">
        <f>SUM(I8:I15)</f>
        <v>10527.8</v>
      </c>
      <c r="J17" s="4">
        <f>SUM(J8:J15)</f>
        <v>39668.04000000001</v>
      </c>
      <c r="K17" s="4">
        <f>SUM(K8:K15)</f>
        <v>10524.179999999998</v>
      </c>
      <c r="L17" s="4">
        <f>SUM(L8:L15)</f>
        <v>37550.75</v>
      </c>
      <c r="M17" s="4">
        <f>SUM(M8:M15)</f>
        <v>10148.050000000001</v>
      </c>
      <c r="N17" s="5">
        <f>SUM(N8:N15)</f>
        <v>293070.78</v>
      </c>
    </row>
  </sheetData>
  <sheetProtection selectLockedCells="1" selectUnlockedCells="1"/>
  <mergeCells count="6">
    <mergeCell ref="B4:C4"/>
    <mergeCell ref="D4:E4"/>
    <mergeCell ref="F4:G4"/>
    <mergeCell ref="H4:I4"/>
    <mergeCell ref="J4:K4"/>
    <mergeCell ref="L4:M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turchig</dc:creator>
  <cp:keywords/>
  <dc:description/>
  <cp:lastModifiedBy/>
  <dcterms:created xsi:type="dcterms:W3CDTF">2021-11-18T11:31:27Z</dcterms:created>
  <dcterms:modified xsi:type="dcterms:W3CDTF">2022-12-02T11:04:42Z</dcterms:modified>
  <cp:category/>
  <cp:version/>
  <cp:contentType/>
  <cp:contentStatus/>
  <cp:revision>6</cp:revision>
</cp:coreProperties>
</file>